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ush Khudoyan\Desktop\sahmanamerdz\"/>
    </mc:Choice>
  </mc:AlternateContent>
  <xr:revisionPtr revIDLastSave="0" documentId="13_ncr:1_{191B482A-4DB5-4B1D-8746-EF1572CE6DC6}" xr6:coauthVersionLast="47" xr6:coauthVersionMax="47" xr10:uidLastSave="{00000000-0000-0000-0000-000000000000}"/>
  <bookViews>
    <workbookView xWindow="-120" yWindow="-120" windowWidth="29040" windowHeight="15720" tabRatio="516" firstSheet="1" activeTab="1" xr2:uid="{00000000-000D-0000-FFFF-FFFF00000000}"/>
  </bookViews>
  <sheets>
    <sheet name="Sheet2" sheetId="221" state="hidden" r:id="rId1"/>
    <sheet name="2023" sheetId="242" r:id="rId2"/>
    <sheet name="ՋՕԸ" sheetId="24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242" l="1"/>
  <c r="E50" i="242"/>
  <c r="C50" i="242"/>
  <c r="E96" i="242"/>
  <c r="D96" i="242"/>
  <c r="E78" i="242"/>
  <c r="D78" i="242"/>
  <c r="E73" i="242"/>
  <c r="D73" i="242"/>
  <c r="E61" i="242"/>
  <c r="D61" i="242"/>
  <c r="E57" i="242"/>
  <c r="D57" i="242"/>
  <c r="E51" i="243"/>
  <c r="E47" i="243"/>
  <c r="E49" i="243" s="1"/>
  <c r="D47" i="243"/>
  <c r="D49" i="243" s="1"/>
  <c r="E29" i="243"/>
  <c r="D29" i="243"/>
  <c r="E24" i="243"/>
  <c r="D24" i="243"/>
  <c r="E12" i="243"/>
  <c r="D12" i="243"/>
  <c r="E8" i="243"/>
  <c r="D8" i="243"/>
  <c r="E97" i="242" l="1"/>
  <c r="D97" i="242"/>
  <c r="E18" i="242"/>
  <c r="D18" i="242"/>
  <c r="C18" i="242"/>
  <c r="E15" i="242"/>
  <c r="D15" i="242"/>
  <c r="C15" i="242"/>
  <c r="E9" i="242"/>
  <c r="D9" i="242"/>
  <c r="C9" i="242"/>
  <c r="D6" i="242"/>
  <c r="E6" i="242"/>
  <c r="C6" i="242"/>
  <c r="E39" i="242"/>
  <c r="E49" i="242" s="1"/>
  <c r="D39" i="242"/>
  <c r="D49" i="242" s="1"/>
  <c r="C39" i="242"/>
  <c r="E29" i="242"/>
  <c r="D29" i="242"/>
  <c r="C29" i="242"/>
  <c r="E19" i="242"/>
  <c r="D19" i="242"/>
  <c r="C19" i="242"/>
  <c r="C49" i="242" l="1"/>
</calcChain>
</file>

<file path=xl/sharedStrings.xml><?xml version="1.0" encoding="utf-8"?>
<sst xmlns="http://schemas.openxmlformats.org/spreadsheetml/2006/main" count="174" uniqueCount="108">
  <si>
    <t>Մարզ</t>
  </si>
  <si>
    <t>հազ. դրամ</t>
  </si>
  <si>
    <t>Ընդամենը մարզում</t>
  </si>
  <si>
    <t>Համայնքի անվանումը</t>
  </si>
  <si>
    <t xml:space="preserve">Անշարժ գույքի հարկի փոխհատուցման գումար </t>
  </si>
  <si>
    <t xml:space="preserve">էլեկտրաէներգիայի սակագնի մասնակի փոխհատուցում </t>
  </si>
  <si>
    <t xml:space="preserve">բնական գազի սակագնի մասնակի փոխհատուցում </t>
  </si>
  <si>
    <t>ՀՀ 2023 թվականի պետական բյուջեով մարզի սահմանամերձ համայնքներին հատկացված պետական աջակցության գումարների վերաբերյալ</t>
  </si>
  <si>
    <t>NN</t>
  </si>
  <si>
    <t>ՋՕԸ-ի անվանումը</t>
  </si>
  <si>
    <t>Մարզի և բնակավայրի անվանումները</t>
  </si>
  <si>
    <t>Ջրօգտագործողների քանակը</t>
  </si>
  <si>
    <t>Տրված աջակցության չափը (հազ. դրամ)</t>
  </si>
  <si>
    <t>ՀՀ Արարատի մարզ</t>
  </si>
  <si>
    <t>&lt;&lt;Արարատ&gt;&gt; ՋՕԸ</t>
  </si>
  <si>
    <t>ՀՀ Գեղարքունիքի մարզ</t>
  </si>
  <si>
    <t>&lt;&lt;Գեղարքունիք&gt;&gt; ՋՕԸ</t>
  </si>
  <si>
    <t>ՀՀ Սյունիքի մարզ</t>
  </si>
  <si>
    <t>&lt;&lt;Սյունիք&gt;&gt; ՋՕԸ</t>
  </si>
  <si>
    <t>ՀՀ Վայոց ձորի մարզ</t>
  </si>
  <si>
    <t>&lt;&lt;Եղեգնաձոր&gt;&gt; ՋՕԸ</t>
  </si>
  <si>
    <t>ՀՀ Տավուշի մարզ</t>
  </si>
  <si>
    <t>&lt;&lt;Տավուշ&gt;&gt; ՋՕԸ</t>
  </si>
  <si>
    <t>ԸՆԴԱՄԵՆԸ</t>
  </si>
  <si>
    <t>Արարատ</t>
  </si>
  <si>
    <t>Երասխ</t>
  </si>
  <si>
    <t>Պարույր Սևակ</t>
  </si>
  <si>
    <t>Ճամբարակ</t>
  </si>
  <si>
    <t>Վարդենիս</t>
  </si>
  <si>
    <t xml:space="preserve"> Գեղարքունիքի </t>
  </si>
  <si>
    <t>Կապան</t>
  </si>
  <si>
    <t>Գորիս</t>
  </si>
  <si>
    <t>Մեղրի</t>
  </si>
  <si>
    <t>Տաթև</t>
  </si>
  <si>
    <t>Տեղ</t>
  </si>
  <si>
    <t>Արենի</t>
  </si>
  <si>
    <t>Վայք</t>
  </si>
  <si>
    <t xml:space="preserve">Սյունիքի </t>
  </si>
  <si>
    <t xml:space="preserve"> Վայոց ձորի </t>
  </si>
  <si>
    <t>Տավուշ</t>
  </si>
  <si>
    <t>Իջևան համայնք, ընդամենը՝ այդ թվում</t>
  </si>
  <si>
    <t>գ․ Ազատամուտ*</t>
  </si>
  <si>
    <t>գ. Այգեհովիտ</t>
  </si>
  <si>
    <t>գ. Կայան**</t>
  </si>
  <si>
    <t>գ. Բերքաբեր***</t>
  </si>
  <si>
    <t>գ. Ծաղկավան /Իջևանի շրջան/</t>
  </si>
  <si>
    <t>գ. Կիրանց***</t>
  </si>
  <si>
    <t>գ. Սարիգյուղ</t>
  </si>
  <si>
    <t>գ. Սևքար</t>
  </si>
  <si>
    <t>գ. Վազաշեն</t>
  </si>
  <si>
    <t>Նոյեմբերյան համայնք, ընդամենը՝ այդ թվում</t>
  </si>
  <si>
    <t>ք. Նոյեմբերյան</t>
  </si>
  <si>
    <t>գ. Բաղանիս</t>
  </si>
  <si>
    <t>գ. Բարեկամավան***</t>
  </si>
  <si>
    <t>գ. Բերդավան</t>
  </si>
  <si>
    <t>գ. Դովեղ</t>
  </si>
  <si>
    <t>գ. Կոթի</t>
  </si>
  <si>
    <t>գ. Ոսկեպար****</t>
  </si>
  <si>
    <t>գ. Ոսկեվան</t>
  </si>
  <si>
    <t>գ. Կողբ</t>
  </si>
  <si>
    <t>Բերդ համայնք, ընդամենը՝ այդ թվում</t>
  </si>
  <si>
    <t>գ. Այգեձոր</t>
  </si>
  <si>
    <t>գ. Այգեպար</t>
  </si>
  <si>
    <t>գ. Արծվաբերդ</t>
  </si>
  <si>
    <t>գ. Մովսես</t>
  </si>
  <si>
    <t>գ. Ներքին կարմիրաղբյուր</t>
  </si>
  <si>
    <t>գ. Չինարի</t>
  </si>
  <si>
    <t>գ. Չորաթան</t>
  </si>
  <si>
    <t>գ. Պառավաքար</t>
  </si>
  <si>
    <t>գ. Վերին կարմիրաղբյուր</t>
  </si>
  <si>
    <t>Ծանոթություն</t>
  </si>
  <si>
    <t>* Ազատամուտ բնակավայրը չունի գյուղատնտեսական նշանակության հողեր</t>
  </si>
  <si>
    <t>** Կայանը ընդգրկված է Այգեհովիտ բնակավայրում</t>
  </si>
  <si>
    <t>*** Բերքաբեր, Կիրանց, Բարեկամավան բնակավայրերը գազիֆիկացված չեն</t>
  </si>
  <si>
    <t>**** 2001 թվականի մարտի 20-ին ՀՀ ԱԺ-ի կողմից ընդունված ,,Հողի հարկի արտոնությունների մասին,, ՀՀ օրենքով սահմանամերձ Ոսկեպար բնակավայրն ամբողջությամբ ազատվել է հողի հարկից:</t>
  </si>
  <si>
    <t>Պ. Սևակ</t>
  </si>
  <si>
    <t>Երասխավան</t>
  </si>
  <si>
    <t>Սոթք</t>
  </si>
  <si>
    <t>Ազատ</t>
  </si>
  <si>
    <t>Դավիդ Բեկ</t>
  </si>
  <si>
    <t>Սյունիք</t>
  </si>
  <si>
    <t>Հարթաշեն</t>
  </si>
  <si>
    <t>Քարահունջ</t>
  </si>
  <si>
    <t>Խոտ</t>
  </si>
  <si>
    <t>Կոռնիձոր</t>
  </si>
  <si>
    <t>Խնձորեսկ</t>
  </si>
  <si>
    <t>Ներքին Խնձորեսկ</t>
  </si>
  <si>
    <t>Նռնաձոր</t>
  </si>
  <si>
    <t>Խնձորուտ</t>
  </si>
  <si>
    <t>Խաչիկ</t>
  </si>
  <si>
    <t>Այգեհովիտ</t>
  </si>
  <si>
    <t>Բերքաբեր</t>
  </si>
  <si>
    <t>Կիրանց</t>
  </si>
  <si>
    <t>Այգեձոր</t>
  </si>
  <si>
    <t>Արծվաբերդ</t>
  </si>
  <si>
    <t xml:space="preserve">Մովսես </t>
  </si>
  <si>
    <t>Ներքին Կարմիրաղբյուր</t>
  </si>
  <si>
    <t>Չինարի</t>
  </si>
  <si>
    <t xml:space="preserve">Չորաթան </t>
  </si>
  <si>
    <t>Պառավաքար</t>
  </si>
  <si>
    <t>Վերին Կարմիրաղբյուր</t>
  </si>
  <si>
    <t>Բաղանիս</t>
  </si>
  <si>
    <t>Բերդավան</t>
  </si>
  <si>
    <t xml:space="preserve">Կոթի </t>
  </si>
  <si>
    <t>Ոսկեպար</t>
  </si>
  <si>
    <t>Ոսկեվան</t>
  </si>
  <si>
    <t>ընդամենը մարզում</t>
  </si>
  <si>
    <t xml:space="preserve">Ընդամենը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</si>
</sst>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7" formatCode="#,##0.0"/>
  </numFmts>
  <fonts count="23" x14ac:knownFonts="1">
    <font>
      <sz val="12"/>
      <name val="Times Armeni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Armeni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rgb="FF000000"/>
      <name val="GHEA Grapalat"/>
      <family val="3"/>
    </font>
    <font>
      <b/>
      <sz val="11"/>
      <name val="GHEA Grapalat"/>
      <family val="3"/>
    </font>
    <font>
      <sz val="12"/>
      <color theme="1"/>
      <name val="GHEA Grapalat"/>
      <family val="3"/>
    </font>
    <font>
      <b/>
      <i/>
      <sz val="11"/>
      <color theme="1"/>
      <name val="GHEA Grapalat"/>
      <family val="3"/>
    </font>
    <font>
      <b/>
      <i/>
      <sz val="11"/>
      <color rgb="FF000000"/>
      <name val="GHEA Grapalat"/>
      <family val="3"/>
    </font>
    <font>
      <sz val="11"/>
      <name val="GHEA Grapalat"/>
      <family val="3"/>
    </font>
    <font>
      <b/>
      <i/>
      <sz val="11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b/>
      <i/>
      <u/>
      <sz val="10"/>
      <color rgb="FF000000"/>
      <name val="GHEA Grapalat"/>
      <family val="3"/>
    </font>
    <font>
      <b/>
      <i/>
      <u/>
      <sz val="11"/>
      <color theme="1"/>
      <name val="GHEA Grapalat"/>
      <family val="3"/>
    </font>
    <font>
      <b/>
      <i/>
      <u/>
      <sz val="11"/>
      <name val="GHEA Grapalat"/>
      <family val="3"/>
    </font>
    <font>
      <sz val="9"/>
      <color theme="1"/>
      <name val="GHEA Grapalat"/>
      <family val="3"/>
    </font>
    <font>
      <sz val="9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4" fontId="7" fillId="0" borderId="0" xfId="0" applyNumberFormat="1" applyFont="1"/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9" applyFont="1" applyBorder="1" applyAlignment="1">
      <alignment horizontal="center" vertical="center" wrapText="1"/>
    </xf>
    <xf numFmtId="4" fontId="14" fillId="0" borderId="1" xfId="9" applyNumberFormat="1" applyFont="1" applyBorder="1" applyAlignment="1">
      <alignment horizontal="center" vertical="center" wrapText="1"/>
    </xf>
    <xf numFmtId="4" fontId="15" fillId="0" borderId="1" xfId="9" applyNumberFormat="1" applyFont="1" applyBorder="1" applyAlignment="1">
      <alignment horizontal="center" vertical="top" wrapText="1"/>
    </xf>
    <xf numFmtId="0" fontId="15" fillId="0" borderId="1" xfId="9" applyFont="1" applyBorder="1" applyAlignment="1">
      <alignment horizontal="center" wrapText="1"/>
    </xf>
    <xf numFmtId="4" fontId="7" fillId="0" borderId="0" xfId="0" applyNumberFormat="1" applyFont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9" fillId="3" borderId="8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/>
    </xf>
    <xf numFmtId="0" fontId="9" fillId="3" borderId="11" xfId="0" applyFont="1" applyFill="1" applyBorder="1" applyAlignment="1">
      <alignment horizontal="left" vertical="top" wrapText="1"/>
    </xf>
    <xf numFmtId="0" fontId="9" fillId="3" borderId="12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center" vertical="center" wrapText="1"/>
    </xf>
    <xf numFmtId="165" fontId="17" fillId="4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/>
    </xf>
    <xf numFmtId="164" fontId="7" fillId="0" borderId="0" xfId="0" applyNumberFormat="1" applyFont="1"/>
    <xf numFmtId="0" fontId="15" fillId="0" borderId="1" xfId="9" applyFont="1" applyBorder="1" applyAlignment="1">
      <alignment horizontal="center" vertical="top" wrapText="1"/>
    </xf>
    <xf numFmtId="0" fontId="15" fillId="0" borderId="6" xfId="9" applyFont="1" applyBorder="1" applyAlignment="1">
      <alignment horizontal="center" vertical="center" wrapText="1"/>
    </xf>
    <xf numFmtId="4" fontId="14" fillId="0" borderId="1" xfId="9" applyNumberFormat="1" applyFont="1" applyBorder="1" applyAlignment="1">
      <alignment horizontal="center" vertical="top" wrapText="1"/>
    </xf>
    <xf numFmtId="0" fontId="14" fillId="0" borderId="1" xfId="9" applyFont="1" applyBorder="1" applyAlignment="1">
      <alignment horizontal="center" vertical="top" wrapText="1"/>
    </xf>
    <xf numFmtId="0" fontId="14" fillId="0" borderId="1" xfId="9" applyFont="1" applyBorder="1" applyAlignment="1">
      <alignment horizontal="center" vertical="center"/>
    </xf>
    <xf numFmtId="4" fontId="14" fillId="5" borderId="1" xfId="9" applyNumberFormat="1" applyFont="1" applyFill="1" applyBorder="1" applyAlignment="1">
      <alignment horizontal="center" vertical="center"/>
    </xf>
    <xf numFmtId="0" fontId="9" fillId="0" borderId="1" xfId="9" applyFont="1" applyBorder="1" applyAlignment="1">
      <alignment horizontal="center" vertical="top" wrapText="1"/>
    </xf>
    <xf numFmtId="0" fontId="7" fillId="0" borderId="1" xfId="9" applyFont="1" applyBorder="1" applyAlignment="1">
      <alignment wrapText="1"/>
    </xf>
    <xf numFmtId="0" fontId="12" fillId="0" borderId="6" xfId="9" applyFont="1" applyBorder="1" applyAlignment="1">
      <alignment horizontal="center" wrapText="1"/>
    </xf>
    <xf numFmtId="0" fontId="12" fillId="0" borderId="1" xfId="9" applyFont="1" applyBorder="1" applyAlignment="1">
      <alignment horizontal="center" wrapText="1"/>
    </xf>
    <xf numFmtId="4" fontId="12" fillId="0" borderId="1" xfId="9" applyNumberFormat="1" applyFont="1" applyBorder="1" applyAlignment="1">
      <alignment horizontal="center" vertical="top" wrapText="1"/>
    </xf>
    <xf numFmtId="0" fontId="17" fillId="2" borderId="1" xfId="9" applyFont="1" applyFill="1" applyBorder="1" applyAlignment="1">
      <alignment horizontal="center" wrapText="1"/>
    </xf>
    <xf numFmtId="4" fontId="17" fillId="2" borderId="1" xfId="9" applyNumberFormat="1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21" fillId="0" borderId="0" xfId="0" applyFont="1" applyAlignment="1">
      <alignment horizontal="left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3" fillId="0" borderId="7" xfId="9" applyFont="1" applyBorder="1" applyAlignment="1">
      <alignment horizontal="center" vertical="top" wrapText="1"/>
    </xf>
    <xf numFmtId="0" fontId="13" fillId="0" borderId="8" xfId="9" applyFont="1" applyBorder="1" applyAlignment="1">
      <alignment horizontal="center" vertical="top" wrapText="1"/>
    </xf>
    <xf numFmtId="0" fontId="13" fillId="0" borderId="6" xfId="9" applyFont="1" applyBorder="1" applyAlignment="1">
      <alignment horizontal="center" vertical="top" wrapText="1"/>
    </xf>
    <xf numFmtId="0" fontId="17" fillId="2" borderId="7" xfId="9" applyFont="1" applyFill="1" applyBorder="1" applyAlignment="1">
      <alignment horizontal="center"/>
    </xf>
    <xf numFmtId="0" fontId="17" fillId="2" borderId="8" xfId="9" applyFont="1" applyFill="1" applyBorder="1" applyAlignment="1">
      <alignment horizontal="center"/>
    </xf>
    <xf numFmtId="0" fontId="17" fillId="2" borderId="6" xfId="9" applyFont="1" applyFill="1" applyBorder="1" applyAlignment="1">
      <alignment horizontal="center"/>
    </xf>
    <xf numFmtId="0" fontId="9" fillId="0" borderId="1" xfId="9" applyFont="1" applyBorder="1" applyAlignment="1">
      <alignment horizontal="center" vertical="center" wrapText="1"/>
    </xf>
    <xf numFmtId="0" fontId="7" fillId="0" borderId="1" xfId="9" applyFont="1" applyBorder="1" applyAlignment="1">
      <alignment horizontal="center" vertical="center" wrapText="1"/>
    </xf>
    <xf numFmtId="0" fontId="11" fillId="0" borderId="1" xfId="9" applyFont="1" applyBorder="1" applyAlignment="1">
      <alignment horizontal="center" vertical="center" wrapText="1"/>
    </xf>
    <xf numFmtId="0" fontId="12" fillId="0" borderId="3" xfId="9" applyFont="1" applyBorder="1" applyAlignment="1">
      <alignment horizontal="center" vertical="top" wrapText="1"/>
    </xf>
    <xf numFmtId="0" fontId="12" fillId="0" borderId="4" xfId="9" applyFont="1" applyBorder="1" applyAlignment="1">
      <alignment horizontal="center" vertical="top" wrapText="1"/>
    </xf>
    <xf numFmtId="0" fontId="12" fillId="0" borderId="5" xfId="9" applyFont="1" applyBorder="1" applyAlignment="1">
      <alignment horizontal="center" vertical="top" wrapText="1"/>
    </xf>
    <xf numFmtId="0" fontId="13" fillId="0" borderId="1" xfId="9" applyFont="1" applyBorder="1" applyAlignment="1">
      <alignment horizontal="center" vertical="center" wrapText="1"/>
    </xf>
    <xf numFmtId="0" fontId="14" fillId="0" borderId="1" xfId="9" applyFont="1" applyBorder="1" applyAlignment="1">
      <alignment horizontal="center" vertical="center" wrapText="1"/>
    </xf>
    <xf numFmtId="0" fontId="15" fillId="0" borderId="1" xfId="9" applyFont="1" applyBorder="1" applyAlignment="1">
      <alignment horizontal="center" vertical="top" wrapText="1"/>
    </xf>
    <xf numFmtId="0" fontId="15" fillId="0" borderId="7" xfId="9" applyFont="1" applyBorder="1" applyAlignment="1">
      <alignment horizontal="center" vertical="top" wrapText="1"/>
    </xf>
    <xf numFmtId="0" fontId="15" fillId="0" borderId="8" xfId="9" applyFont="1" applyBorder="1" applyAlignment="1">
      <alignment horizontal="center" vertical="top" wrapText="1"/>
    </xf>
    <xf numFmtId="0" fontId="15" fillId="0" borderId="6" xfId="9" applyFont="1" applyBorder="1" applyAlignment="1">
      <alignment horizontal="center" vertical="top" wrapText="1"/>
    </xf>
    <xf numFmtId="0" fontId="9" fillId="0" borderId="2" xfId="9" applyFont="1" applyBorder="1" applyAlignment="1">
      <alignment horizontal="center" vertical="top" wrapText="1"/>
    </xf>
    <xf numFmtId="0" fontId="9" fillId="0" borderId="9" xfId="9" applyFont="1" applyBorder="1" applyAlignment="1">
      <alignment horizontal="center" vertical="top" wrapText="1"/>
    </xf>
    <xf numFmtId="0" fontId="16" fillId="0" borderId="7" xfId="9" applyFont="1" applyBorder="1" applyAlignment="1">
      <alignment horizontal="center" vertical="top" wrapText="1"/>
    </xf>
    <xf numFmtId="0" fontId="16" fillId="0" borderId="8" xfId="9" applyFont="1" applyBorder="1" applyAlignment="1">
      <alignment horizontal="center" vertical="top" wrapText="1"/>
    </xf>
    <xf numFmtId="0" fontId="16" fillId="0" borderId="6" xfId="9" applyFont="1" applyBorder="1" applyAlignment="1">
      <alignment horizontal="center" vertical="top" wrapText="1"/>
    </xf>
    <xf numFmtId="0" fontId="15" fillId="0" borderId="3" xfId="9" applyFont="1" applyBorder="1" applyAlignment="1">
      <alignment horizontal="center" vertical="top" wrapText="1"/>
    </xf>
    <xf numFmtId="0" fontId="15" fillId="0" borderId="4" xfId="9" applyFont="1" applyBorder="1" applyAlignment="1">
      <alignment horizontal="center" vertical="top" wrapText="1"/>
    </xf>
    <xf numFmtId="0" fontId="15" fillId="0" borderId="5" xfId="9" applyFont="1" applyBorder="1" applyAlignment="1">
      <alignment horizontal="center" vertical="top" wrapText="1"/>
    </xf>
    <xf numFmtId="0" fontId="14" fillId="0" borderId="2" xfId="9" applyFont="1" applyBorder="1" applyAlignment="1">
      <alignment horizontal="center" vertical="center" wrapText="1"/>
    </xf>
    <xf numFmtId="0" fontId="14" fillId="0" borderId="10" xfId="9" applyFont="1" applyBorder="1" applyAlignment="1">
      <alignment horizontal="center" vertical="center" wrapText="1"/>
    </xf>
    <xf numFmtId="0" fontId="14" fillId="0" borderId="9" xfId="9" applyFont="1" applyBorder="1" applyAlignment="1">
      <alignment horizontal="center" vertical="center" wrapText="1"/>
    </xf>
    <xf numFmtId="0" fontId="15" fillId="0" borderId="3" xfId="9" applyFont="1" applyBorder="1" applyAlignment="1">
      <alignment horizontal="center" vertical="center" wrapText="1"/>
    </xf>
    <xf numFmtId="0" fontId="15" fillId="0" borderId="4" xfId="9" applyFont="1" applyBorder="1" applyAlignment="1">
      <alignment horizontal="center" vertical="center" wrapText="1"/>
    </xf>
    <xf numFmtId="0" fontId="15" fillId="0" borderId="5" xfId="9" applyFont="1" applyBorder="1" applyAlignment="1">
      <alignment horizontal="center" vertical="center" wrapText="1"/>
    </xf>
    <xf numFmtId="0" fontId="13" fillId="0" borderId="10" xfId="9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/>
    </xf>
    <xf numFmtId="167" fontId="17" fillId="6" borderId="1" xfId="0" applyNumberFormat="1" applyFont="1" applyFill="1" applyBorder="1" applyAlignment="1">
      <alignment horizontal="center" vertical="center"/>
    </xf>
  </cellXfs>
  <cellStyles count="11">
    <cellStyle name="Normal" xfId="0" builtinId="0"/>
    <cellStyle name="Normal 2" xfId="1" xr:uid="{00000000-0005-0000-0000-000000000000}"/>
    <cellStyle name="Normal 3" xfId="3" xr:uid="{00000000-0005-0000-0000-000001000000}"/>
    <cellStyle name="Normal 4" xfId="2" xr:uid="{00000000-0005-0000-0000-000002000000}"/>
    <cellStyle name="Normal 4 2" xfId="6" xr:uid="{00000000-0005-0000-0000-000003000000}"/>
    <cellStyle name="Normal 4 2 2" xfId="9" xr:uid="{4D97777D-D85E-4806-8C22-AEA1B0175612}"/>
    <cellStyle name="Normal 4 3" xfId="8" xr:uid="{5E3A4DD9-B396-4D08-8711-424EA9850CEE}"/>
    <cellStyle name="Normal 5" xfId="4" xr:uid="{00000000-0005-0000-0000-000004000000}"/>
    <cellStyle name="Normal 6" xfId="7" xr:uid="{00000000-0005-0000-0000-000005000000}"/>
    <cellStyle name="Normal 6 2" xfId="10" xr:uid="{EC380B93-F7BE-4656-AEAB-9183E5B81958}"/>
    <cellStyle name="Обычный 3" xfId="5" xr:uid="{00000000-0005-0000-0000-000007000000}"/>
  </cellStyles>
  <dxfs count="0"/>
  <tableStyles count="0" defaultTableStyle="TableStyleMedium9" defaultPivotStyle="PivotStyleLight16"/>
  <colors>
    <mruColors>
      <color rgb="FF00FF00"/>
      <color rgb="FF00CCFF"/>
      <color rgb="FF55DD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4"/>
  <sheetViews>
    <sheetView tabSelected="1" topLeftCell="A85" workbookViewId="0">
      <selection activeCell="E101" sqref="E101"/>
    </sheetView>
  </sheetViews>
  <sheetFormatPr defaultRowHeight="19.5" customHeight="1" x14ac:dyDescent="0.3"/>
  <cols>
    <col min="1" max="1" width="19.375" style="1" customWidth="1"/>
    <col min="2" max="2" width="26" style="22" customWidth="1"/>
    <col min="3" max="3" width="24.25" style="26" customWidth="1"/>
    <col min="4" max="4" width="23.25" style="26" customWidth="1"/>
    <col min="5" max="5" width="21.25" style="26" customWidth="1"/>
    <col min="6" max="6" width="14.625" style="1" customWidth="1"/>
    <col min="7" max="16384" width="9" style="1"/>
  </cols>
  <sheetData>
    <row r="1" spans="1:5" ht="54.75" customHeight="1" x14ac:dyDescent="0.3">
      <c r="A1" s="68" t="s">
        <v>7</v>
      </c>
      <c r="B1" s="68"/>
      <c r="C1" s="68"/>
      <c r="D1" s="68"/>
      <c r="E1" s="68"/>
    </row>
    <row r="2" spans="1:5" ht="25.5" customHeight="1" x14ac:dyDescent="0.3">
      <c r="E2" s="26" t="s">
        <v>1</v>
      </c>
    </row>
    <row r="3" spans="1:5" ht="49.5" x14ac:dyDescent="0.3">
      <c r="A3" s="2" t="s">
        <v>0</v>
      </c>
      <c r="B3" s="10" t="s">
        <v>3</v>
      </c>
      <c r="C3" s="11" t="s">
        <v>4</v>
      </c>
      <c r="D3" s="11" t="s">
        <v>5</v>
      </c>
      <c r="E3" s="11" t="s">
        <v>6</v>
      </c>
    </row>
    <row r="4" spans="1:5" ht="16.5" x14ac:dyDescent="0.3">
      <c r="A4" s="61" t="s">
        <v>24</v>
      </c>
      <c r="B4" s="23" t="s">
        <v>25</v>
      </c>
      <c r="C4" s="11">
        <v>1638.9</v>
      </c>
      <c r="D4" s="27">
        <v>9293.2999999999993</v>
      </c>
      <c r="E4" s="27">
        <v>0</v>
      </c>
    </row>
    <row r="5" spans="1:5" ht="16.5" x14ac:dyDescent="0.3">
      <c r="A5" s="62"/>
      <c r="B5" s="23" t="s">
        <v>26</v>
      </c>
      <c r="C5" s="11">
        <v>905.2</v>
      </c>
      <c r="D5" s="27">
        <v>7241.9</v>
      </c>
      <c r="E5" s="27">
        <v>0</v>
      </c>
    </row>
    <row r="6" spans="1:5" ht="16.5" x14ac:dyDescent="0.3">
      <c r="A6" s="66" t="s">
        <v>106</v>
      </c>
      <c r="B6" s="67"/>
      <c r="C6" s="41">
        <f>SUM(C4:C5)</f>
        <v>2544.1000000000004</v>
      </c>
      <c r="D6" s="41">
        <f t="shared" ref="D6:E6" si="0">SUM(D4:D5)</f>
        <v>16535.199999999997</v>
      </c>
      <c r="E6" s="41">
        <f t="shared" si="0"/>
        <v>0</v>
      </c>
    </row>
    <row r="7" spans="1:5" ht="16.5" x14ac:dyDescent="0.3">
      <c r="A7" s="61" t="s">
        <v>29</v>
      </c>
      <c r="B7" s="23" t="s">
        <v>27</v>
      </c>
      <c r="C7" s="4">
        <v>10933.02</v>
      </c>
      <c r="D7" s="5">
        <v>54406.969700000001</v>
      </c>
      <c r="E7" s="5">
        <v>33689.629000000001</v>
      </c>
    </row>
    <row r="8" spans="1:5" ht="19.5" customHeight="1" x14ac:dyDescent="0.3">
      <c r="A8" s="62"/>
      <c r="B8" s="23" t="s">
        <v>28</v>
      </c>
      <c r="C8" s="5">
        <v>6501.6260000000002</v>
      </c>
      <c r="D8" s="5">
        <v>13945.559600000001</v>
      </c>
      <c r="E8" s="5">
        <v>106.194</v>
      </c>
    </row>
    <row r="9" spans="1:5" ht="18.75" customHeight="1" x14ac:dyDescent="0.3">
      <c r="A9" s="66" t="s">
        <v>106</v>
      </c>
      <c r="B9" s="67"/>
      <c r="C9" s="42">
        <f>SUM(C7:C8)</f>
        <v>17434.646000000001</v>
      </c>
      <c r="D9" s="42">
        <f>SUM(D7:D8)</f>
        <v>68352.529299999995</v>
      </c>
      <c r="E9" s="42">
        <f>SUM(E7:E8)</f>
        <v>33795.823000000004</v>
      </c>
    </row>
    <row r="10" spans="1:5" ht="16.5" x14ac:dyDescent="0.3">
      <c r="A10" s="61" t="s">
        <v>37</v>
      </c>
      <c r="B10" s="24" t="s">
        <v>30</v>
      </c>
      <c r="C10" s="33">
        <v>9961.3449999999993</v>
      </c>
      <c r="D10" s="27">
        <v>37958.713000000003</v>
      </c>
      <c r="E10" s="27">
        <v>3508.6</v>
      </c>
    </row>
    <row r="11" spans="1:5" ht="16.5" x14ac:dyDescent="0.3">
      <c r="A11" s="69"/>
      <c r="B11" s="24" t="s">
        <v>31</v>
      </c>
      <c r="C11" s="11">
        <v>19072.93</v>
      </c>
      <c r="D11" s="27">
        <v>30424.89</v>
      </c>
      <c r="E11" s="27">
        <v>16974</v>
      </c>
    </row>
    <row r="12" spans="1:5" ht="16.5" x14ac:dyDescent="0.3">
      <c r="A12" s="69"/>
      <c r="B12" s="24" t="s">
        <v>32</v>
      </c>
      <c r="C12" s="11">
        <v>365.56799999999998</v>
      </c>
      <c r="D12" s="27">
        <v>1515.596</v>
      </c>
      <c r="E12" s="27"/>
    </row>
    <row r="13" spans="1:5" ht="16.5" x14ac:dyDescent="0.3">
      <c r="A13" s="69"/>
      <c r="B13" s="24" t="s">
        <v>33</v>
      </c>
      <c r="C13" s="11">
        <v>2591.7469999999998</v>
      </c>
      <c r="D13" s="27">
        <v>4696.1000000000004</v>
      </c>
      <c r="E13" s="27">
        <v>3452.1</v>
      </c>
    </row>
    <row r="14" spans="1:5" ht="16.5" x14ac:dyDescent="0.3">
      <c r="A14" s="62"/>
      <c r="B14" s="24" t="s">
        <v>34</v>
      </c>
      <c r="C14" s="11">
        <v>24483.822</v>
      </c>
      <c r="D14" s="27">
        <v>31020.1</v>
      </c>
      <c r="E14" s="28">
        <v>16307.9</v>
      </c>
    </row>
    <row r="15" spans="1:5" ht="16.5" x14ac:dyDescent="0.3">
      <c r="A15" s="66" t="s">
        <v>106</v>
      </c>
      <c r="B15" s="67"/>
      <c r="C15" s="41">
        <f>SUM(C10:C14)</f>
        <v>56475.411999999997</v>
      </c>
      <c r="D15" s="43">
        <f>SUM(D10:D14)</f>
        <v>105615.399</v>
      </c>
      <c r="E15" s="44">
        <f>SUM(E10:E14)</f>
        <v>40242.6</v>
      </c>
    </row>
    <row r="16" spans="1:5" ht="16.5" x14ac:dyDescent="0.3">
      <c r="A16" s="61" t="s">
        <v>38</v>
      </c>
      <c r="B16" s="23" t="s">
        <v>35</v>
      </c>
      <c r="C16" s="17">
        <v>6472.76</v>
      </c>
      <c r="D16" s="17">
        <v>37532.480000000003</v>
      </c>
      <c r="E16" s="27">
        <v>0</v>
      </c>
    </row>
    <row r="17" spans="1:5" ht="16.5" x14ac:dyDescent="0.3">
      <c r="A17" s="62"/>
      <c r="B17" s="23" t="s">
        <v>36</v>
      </c>
      <c r="C17" s="17">
        <v>1244</v>
      </c>
      <c r="D17" s="17">
        <v>12027.46</v>
      </c>
      <c r="E17" s="27">
        <v>0</v>
      </c>
    </row>
    <row r="18" spans="1:5" ht="16.5" x14ac:dyDescent="0.3">
      <c r="A18" s="66" t="s">
        <v>106</v>
      </c>
      <c r="B18" s="67"/>
      <c r="C18" s="45">
        <f>SUM(C16:C17)</f>
        <v>7716.76</v>
      </c>
      <c r="D18" s="45">
        <f>SUM(D16:D17)</f>
        <v>49559.94</v>
      </c>
      <c r="E18" s="45">
        <f>SUM(E16:E17)</f>
        <v>0</v>
      </c>
    </row>
    <row r="19" spans="1:5" ht="28.5" x14ac:dyDescent="0.3">
      <c r="A19" s="63" t="s">
        <v>39</v>
      </c>
      <c r="B19" s="6" t="s">
        <v>40</v>
      </c>
      <c r="C19" s="8">
        <f>SUM(C20:C28)</f>
        <v>16065.900000000001</v>
      </c>
      <c r="D19" s="7">
        <f t="shared" ref="D19:E19" si="1">SUM(D20:D28)</f>
        <v>80834.899999999994</v>
      </c>
      <c r="E19" s="7">
        <f t="shared" si="1"/>
        <v>41794.099999999991</v>
      </c>
    </row>
    <row r="20" spans="1:5" ht="16.5" x14ac:dyDescent="0.3">
      <c r="A20" s="64"/>
      <c r="B20" s="34" t="s">
        <v>41</v>
      </c>
      <c r="C20" s="11">
        <v>0</v>
      </c>
      <c r="D20" s="29">
        <v>18706.599999999999</v>
      </c>
      <c r="E20" s="29">
        <v>11605.9</v>
      </c>
    </row>
    <row r="21" spans="1:5" ht="16.5" x14ac:dyDescent="0.3">
      <c r="A21" s="64"/>
      <c r="B21" s="35" t="s">
        <v>42</v>
      </c>
      <c r="C21" s="29">
        <v>4404</v>
      </c>
      <c r="D21" s="29">
        <v>22722.9</v>
      </c>
      <c r="E21" s="29">
        <v>12644.8</v>
      </c>
    </row>
    <row r="22" spans="1:5" ht="16.5" x14ac:dyDescent="0.3">
      <c r="A22" s="64"/>
      <c r="B22" s="35" t="s">
        <v>43</v>
      </c>
      <c r="C22" s="11">
        <v>0</v>
      </c>
      <c r="D22" s="29">
        <v>0</v>
      </c>
      <c r="E22" s="29">
        <v>0</v>
      </c>
    </row>
    <row r="23" spans="1:5" ht="16.5" x14ac:dyDescent="0.3">
      <c r="A23" s="64"/>
      <c r="B23" s="36" t="s">
        <v>44</v>
      </c>
      <c r="C23" s="29">
        <v>404.2</v>
      </c>
      <c r="D23" s="29">
        <v>5289</v>
      </c>
      <c r="E23" s="29">
        <v>0</v>
      </c>
    </row>
    <row r="24" spans="1:5" ht="33" x14ac:dyDescent="0.3">
      <c r="A24" s="64"/>
      <c r="B24" s="37" t="s">
        <v>45</v>
      </c>
      <c r="C24" s="29">
        <v>1561.4</v>
      </c>
      <c r="D24" s="29">
        <v>3420.1</v>
      </c>
      <c r="E24" s="29">
        <v>1890.7</v>
      </c>
    </row>
    <row r="25" spans="1:5" ht="16.5" x14ac:dyDescent="0.3">
      <c r="A25" s="64"/>
      <c r="B25" s="35" t="s">
        <v>46</v>
      </c>
      <c r="C25" s="29">
        <v>842.4</v>
      </c>
      <c r="D25" s="29">
        <v>3901.7</v>
      </c>
      <c r="E25" s="29">
        <v>0</v>
      </c>
    </row>
    <row r="26" spans="1:5" ht="16.5" x14ac:dyDescent="0.3">
      <c r="A26" s="64"/>
      <c r="B26" s="35" t="s">
        <v>47</v>
      </c>
      <c r="C26" s="29">
        <v>2207.6</v>
      </c>
      <c r="D26" s="29">
        <v>8788.2000000000007</v>
      </c>
      <c r="E26" s="29">
        <v>4522.5</v>
      </c>
    </row>
    <row r="27" spans="1:5" ht="16.5" x14ac:dyDescent="0.3">
      <c r="A27" s="64"/>
      <c r="B27" s="35" t="s">
        <v>48</v>
      </c>
      <c r="C27" s="29">
        <v>5608.8</v>
      </c>
      <c r="D27" s="29">
        <v>13951.9</v>
      </c>
      <c r="E27" s="29">
        <v>8863.5</v>
      </c>
    </row>
    <row r="28" spans="1:5" ht="16.5" x14ac:dyDescent="0.3">
      <c r="A28" s="64"/>
      <c r="B28" s="38" t="s">
        <v>49</v>
      </c>
      <c r="C28" s="29">
        <v>1037.5</v>
      </c>
      <c r="D28" s="29">
        <v>4054.5</v>
      </c>
      <c r="E28" s="29">
        <v>2266.6999999999998</v>
      </c>
    </row>
    <row r="29" spans="1:5" ht="28.5" x14ac:dyDescent="0.3">
      <c r="A29" s="64"/>
      <c r="B29" s="18" t="s">
        <v>50</v>
      </c>
      <c r="C29" s="19">
        <f>SUM(C30:C38)</f>
        <v>20127</v>
      </c>
      <c r="D29" s="7">
        <f>SUM(D30:D38)</f>
        <v>141656.90000000002</v>
      </c>
      <c r="E29" s="7">
        <f>SUM(E30:E38)</f>
        <v>81470.5</v>
      </c>
    </row>
    <row r="30" spans="1:5" ht="16.5" x14ac:dyDescent="0.3">
      <c r="A30" s="64"/>
      <c r="B30" s="39" t="s">
        <v>51</v>
      </c>
      <c r="C30" s="29">
        <v>4708.8999999999996</v>
      </c>
      <c r="D30" s="29">
        <v>40518.300000000003</v>
      </c>
      <c r="E30" s="29">
        <v>29846.9</v>
      </c>
    </row>
    <row r="31" spans="1:5" ht="16.5" x14ac:dyDescent="0.3">
      <c r="A31" s="64"/>
      <c r="B31" s="39" t="s">
        <v>52</v>
      </c>
      <c r="C31" s="29">
        <v>486.6</v>
      </c>
      <c r="D31" s="29">
        <v>6799</v>
      </c>
      <c r="E31" s="29">
        <v>2081.8000000000002</v>
      </c>
    </row>
    <row r="32" spans="1:5" ht="16.5" x14ac:dyDescent="0.3">
      <c r="A32" s="64"/>
      <c r="B32" s="39" t="s">
        <v>53</v>
      </c>
      <c r="C32" s="29">
        <v>120.7</v>
      </c>
      <c r="D32" s="29">
        <v>2266.1</v>
      </c>
      <c r="E32" s="29">
        <v>0</v>
      </c>
    </row>
    <row r="33" spans="1:5" ht="16.5" x14ac:dyDescent="0.3">
      <c r="A33" s="64"/>
      <c r="B33" s="39" t="s">
        <v>54</v>
      </c>
      <c r="C33" s="29">
        <v>5148.8999999999996</v>
      </c>
      <c r="D33" s="29">
        <v>20614</v>
      </c>
      <c r="E33" s="29">
        <v>14550.8</v>
      </c>
    </row>
    <row r="34" spans="1:5" ht="16.5" x14ac:dyDescent="0.3">
      <c r="A34" s="64"/>
      <c r="B34" s="39" t="s">
        <v>55</v>
      </c>
      <c r="C34" s="29">
        <v>1061.7</v>
      </c>
      <c r="D34" s="29">
        <v>3615.8</v>
      </c>
      <c r="E34" s="29">
        <v>2316.5</v>
      </c>
    </row>
    <row r="35" spans="1:5" ht="16.5" x14ac:dyDescent="0.3">
      <c r="A35" s="64"/>
      <c r="B35" s="39" t="s">
        <v>56</v>
      </c>
      <c r="C35" s="29">
        <v>2662.1</v>
      </c>
      <c r="D35" s="29">
        <v>17601.3</v>
      </c>
      <c r="E35" s="29">
        <v>4059.3</v>
      </c>
    </row>
    <row r="36" spans="1:5" ht="16.5" x14ac:dyDescent="0.3">
      <c r="A36" s="64"/>
      <c r="B36" s="39" t="s">
        <v>57</v>
      </c>
      <c r="C36" s="29">
        <v>0</v>
      </c>
      <c r="D36" s="29">
        <v>5903.6</v>
      </c>
      <c r="E36" s="29">
        <v>3040.3</v>
      </c>
    </row>
    <row r="37" spans="1:5" ht="16.5" x14ac:dyDescent="0.3">
      <c r="A37" s="64"/>
      <c r="B37" s="39" t="s">
        <v>58</v>
      </c>
      <c r="C37" s="29">
        <v>1206.2</v>
      </c>
      <c r="D37" s="29">
        <v>11987.6</v>
      </c>
      <c r="E37" s="29">
        <v>3643.4</v>
      </c>
    </row>
    <row r="38" spans="1:5" ht="16.5" x14ac:dyDescent="0.3">
      <c r="A38" s="64"/>
      <c r="B38" s="35" t="s">
        <v>59</v>
      </c>
      <c r="C38" s="11">
        <v>4731.8999999999996</v>
      </c>
      <c r="D38" s="29">
        <v>32351.200000000001</v>
      </c>
      <c r="E38" s="29">
        <v>21931.5</v>
      </c>
    </row>
    <row r="39" spans="1:5" ht="28.5" x14ac:dyDescent="0.3">
      <c r="A39" s="64"/>
      <c r="B39" s="18" t="s">
        <v>60</v>
      </c>
      <c r="C39" s="8">
        <f>SUM(C40:C48)</f>
        <v>26460.600000000006</v>
      </c>
      <c r="D39" s="7">
        <f t="shared" ref="D39:E39" si="2">SUM(D40:D48)</f>
        <v>90354.6</v>
      </c>
      <c r="E39" s="7">
        <f t="shared" si="2"/>
        <v>50401.399999999994</v>
      </c>
    </row>
    <row r="40" spans="1:5" ht="16.5" x14ac:dyDescent="0.3">
      <c r="A40" s="64"/>
      <c r="B40" s="39" t="s">
        <v>61</v>
      </c>
      <c r="C40" s="29">
        <v>3916.1</v>
      </c>
      <c r="D40" s="29">
        <v>16087.5</v>
      </c>
      <c r="E40" s="29">
        <v>8514.6</v>
      </c>
    </row>
    <row r="41" spans="1:5" ht="16.5" x14ac:dyDescent="0.3">
      <c r="A41" s="64"/>
      <c r="B41" s="39" t="s">
        <v>62</v>
      </c>
      <c r="C41" s="29">
        <v>106.2</v>
      </c>
      <c r="D41" s="29">
        <v>3660</v>
      </c>
      <c r="E41" s="29">
        <v>2173.3000000000002</v>
      </c>
    </row>
    <row r="42" spans="1:5" ht="16.5" x14ac:dyDescent="0.3">
      <c r="A42" s="64"/>
      <c r="B42" s="39" t="s">
        <v>63</v>
      </c>
      <c r="C42" s="29">
        <v>6610.3</v>
      </c>
      <c r="D42" s="29">
        <v>18874.8</v>
      </c>
      <c r="E42" s="29">
        <v>10288.6</v>
      </c>
    </row>
    <row r="43" spans="1:5" ht="16.5" x14ac:dyDescent="0.3">
      <c r="A43" s="64"/>
      <c r="B43" s="39" t="s">
        <v>64</v>
      </c>
      <c r="C43" s="29">
        <v>3187.3</v>
      </c>
      <c r="D43" s="29">
        <v>10851.3</v>
      </c>
      <c r="E43" s="29">
        <v>6685.6</v>
      </c>
    </row>
    <row r="44" spans="1:5" ht="16.5" x14ac:dyDescent="0.3">
      <c r="A44" s="64"/>
      <c r="B44" s="39" t="s">
        <v>65</v>
      </c>
      <c r="C44" s="29">
        <v>1443.1</v>
      </c>
      <c r="D44" s="29">
        <v>6139.3</v>
      </c>
      <c r="E44" s="29">
        <v>3555.3</v>
      </c>
    </row>
    <row r="45" spans="1:5" ht="16.5" x14ac:dyDescent="0.3">
      <c r="A45" s="64"/>
      <c r="B45" s="39" t="s">
        <v>66</v>
      </c>
      <c r="C45" s="29">
        <v>1217.9000000000001</v>
      </c>
      <c r="D45" s="29">
        <v>6601.6</v>
      </c>
      <c r="E45" s="29">
        <v>3779.8</v>
      </c>
    </row>
    <row r="46" spans="1:5" ht="16.5" x14ac:dyDescent="0.3">
      <c r="A46" s="64"/>
      <c r="B46" s="39" t="s">
        <v>67</v>
      </c>
      <c r="C46" s="29">
        <v>1994.4</v>
      </c>
      <c r="D46" s="29">
        <v>6166.6</v>
      </c>
      <c r="E46" s="29">
        <v>3550.6</v>
      </c>
    </row>
    <row r="47" spans="1:5" ht="16.5" x14ac:dyDescent="0.3">
      <c r="A47" s="64"/>
      <c r="B47" s="39" t="s">
        <v>68</v>
      </c>
      <c r="C47" s="29">
        <v>3106.7</v>
      </c>
      <c r="D47" s="29">
        <v>10050.9</v>
      </c>
      <c r="E47" s="29">
        <v>6111.9</v>
      </c>
    </row>
    <row r="48" spans="1:5" ht="16.5" x14ac:dyDescent="0.3">
      <c r="A48" s="64"/>
      <c r="B48" s="40" t="s">
        <v>69</v>
      </c>
      <c r="C48" s="32">
        <v>4878.6000000000004</v>
      </c>
      <c r="D48" s="32">
        <v>11922.6</v>
      </c>
      <c r="E48" s="32">
        <v>5741.7</v>
      </c>
    </row>
    <row r="49" spans="1:6" ht="16.5" x14ac:dyDescent="0.3">
      <c r="A49" s="66" t="s">
        <v>106</v>
      </c>
      <c r="B49" s="67"/>
      <c r="C49" s="46">
        <f>C39+C29+C19</f>
        <v>62653.500000000007</v>
      </c>
      <c r="D49" s="46">
        <f t="shared" ref="D49:E49" si="3">D39+D29+D19</f>
        <v>312846.40000000002</v>
      </c>
      <c r="E49" s="46">
        <f t="shared" si="3"/>
        <v>173666</v>
      </c>
    </row>
    <row r="50" spans="1:6" ht="16.5" x14ac:dyDescent="0.3">
      <c r="A50" s="103" t="s">
        <v>107</v>
      </c>
      <c r="B50" s="103"/>
      <c r="C50" s="104">
        <f>C49+C18+C15+C9+C6</f>
        <v>146824.41800000001</v>
      </c>
      <c r="D50" s="104">
        <f t="shared" ref="D50:E50" si="4">D49+D18+D15+D9+D6</f>
        <v>552909.46830000007</v>
      </c>
      <c r="E50" s="104">
        <f t="shared" si="4"/>
        <v>247704.42300000001</v>
      </c>
      <c r="F50" s="47">
        <v>947438300</v>
      </c>
    </row>
    <row r="52" spans="1:6" ht="19.5" customHeight="1" x14ac:dyDescent="0.3">
      <c r="A52" s="76" t="s">
        <v>8</v>
      </c>
      <c r="B52" s="77" t="s">
        <v>9</v>
      </c>
      <c r="C52" s="77" t="s">
        <v>10</v>
      </c>
      <c r="D52" s="77" t="s">
        <v>11</v>
      </c>
      <c r="E52" s="78" t="s">
        <v>12</v>
      </c>
    </row>
    <row r="53" spans="1:6" ht="19.5" customHeight="1" x14ac:dyDescent="0.3">
      <c r="A53" s="76"/>
      <c r="B53" s="77"/>
      <c r="C53" s="77"/>
      <c r="D53" s="77"/>
      <c r="E53" s="78"/>
    </row>
    <row r="54" spans="1:6" ht="19.5" customHeight="1" x14ac:dyDescent="0.3">
      <c r="A54" s="79" t="s">
        <v>13</v>
      </c>
      <c r="B54" s="80"/>
      <c r="C54" s="80"/>
      <c r="D54" s="80"/>
      <c r="E54" s="81"/>
    </row>
    <row r="55" spans="1:6" ht="27" customHeight="1" x14ac:dyDescent="0.3">
      <c r="A55" s="82">
        <v>1</v>
      </c>
      <c r="B55" s="83" t="s">
        <v>14</v>
      </c>
      <c r="C55" s="27" t="s">
        <v>75</v>
      </c>
      <c r="D55" s="12">
        <v>93</v>
      </c>
      <c r="E55" s="13">
        <v>11504626</v>
      </c>
    </row>
    <row r="56" spans="1:6" ht="19.5" customHeight="1" x14ac:dyDescent="0.3">
      <c r="A56" s="82"/>
      <c r="B56" s="83"/>
      <c r="C56" s="27" t="s">
        <v>76</v>
      </c>
      <c r="D56" s="12">
        <v>154</v>
      </c>
      <c r="E56" s="13">
        <v>13886331</v>
      </c>
    </row>
    <row r="57" spans="1:6" ht="19.5" customHeight="1" x14ac:dyDescent="0.3">
      <c r="A57" s="84" t="s">
        <v>2</v>
      </c>
      <c r="B57" s="84"/>
      <c r="C57" s="84"/>
      <c r="D57" s="49">
        <f>+D55+D56</f>
        <v>247</v>
      </c>
      <c r="E57" s="14">
        <f>+E55+E56</f>
        <v>25390957</v>
      </c>
    </row>
    <row r="58" spans="1:6" ht="19.5" customHeight="1" x14ac:dyDescent="0.3">
      <c r="A58" s="85" t="s">
        <v>15</v>
      </c>
      <c r="B58" s="86"/>
      <c r="C58" s="86"/>
      <c r="D58" s="86"/>
      <c r="E58" s="87"/>
    </row>
    <row r="59" spans="1:6" ht="19.5" customHeight="1" x14ac:dyDescent="0.3">
      <c r="A59" s="88">
        <v>2</v>
      </c>
      <c r="B59" s="83" t="s">
        <v>16</v>
      </c>
      <c r="C59" s="27" t="s">
        <v>77</v>
      </c>
      <c r="D59" s="12">
        <v>6</v>
      </c>
      <c r="E59" s="50">
        <v>1250689</v>
      </c>
    </row>
    <row r="60" spans="1:6" ht="19.5" customHeight="1" x14ac:dyDescent="0.3">
      <c r="A60" s="89"/>
      <c r="B60" s="83"/>
      <c r="C60" s="27" t="s">
        <v>78</v>
      </c>
      <c r="D60" s="51">
        <v>14</v>
      </c>
      <c r="E60" s="50">
        <v>365424.5</v>
      </c>
    </row>
    <row r="61" spans="1:6" ht="19.5" customHeight="1" x14ac:dyDescent="0.3">
      <c r="A61" s="90" t="s">
        <v>2</v>
      </c>
      <c r="B61" s="91"/>
      <c r="C61" s="92"/>
      <c r="D61" s="48">
        <f>+D59+D60</f>
        <v>20</v>
      </c>
      <c r="E61" s="14">
        <f>+E59+E60</f>
        <v>1616113.5</v>
      </c>
    </row>
    <row r="62" spans="1:6" ht="19.5" customHeight="1" x14ac:dyDescent="0.3">
      <c r="A62" s="90" t="s">
        <v>17</v>
      </c>
      <c r="B62" s="91"/>
      <c r="C62" s="91"/>
      <c r="D62" s="91"/>
      <c r="E62" s="92"/>
    </row>
    <row r="63" spans="1:6" ht="19.5" customHeight="1" x14ac:dyDescent="0.3">
      <c r="A63" s="76">
        <v>3</v>
      </c>
      <c r="B63" s="83" t="s">
        <v>18</v>
      </c>
      <c r="C63" s="27" t="s">
        <v>79</v>
      </c>
      <c r="D63" s="51">
        <v>82</v>
      </c>
      <c r="E63" s="50">
        <v>959431</v>
      </c>
    </row>
    <row r="64" spans="1:6" ht="19.5" customHeight="1" x14ac:dyDescent="0.3">
      <c r="A64" s="76"/>
      <c r="B64" s="83"/>
      <c r="C64" s="27" t="s">
        <v>80</v>
      </c>
      <c r="D64" s="51">
        <v>107</v>
      </c>
      <c r="E64" s="50">
        <v>885417</v>
      </c>
    </row>
    <row r="65" spans="1:5" ht="19.5" customHeight="1" x14ac:dyDescent="0.3">
      <c r="A65" s="76"/>
      <c r="B65" s="83"/>
      <c r="C65" s="27" t="s">
        <v>81</v>
      </c>
      <c r="D65" s="51">
        <v>79</v>
      </c>
      <c r="E65" s="50">
        <v>499700</v>
      </c>
    </row>
    <row r="66" spans="1:5" ht="19.5" customHeight="1" x14ac:dyDescent="0.3">
      <c r="A66" s="76"/>
      <c r="B66" s="83"/>
      <c r="C66" s="27" t="s">
        <v>34</v>
      </c>
      <c r="D66" s="51">
        <v>36</v>
      </c>
      <c r="E66" s="50">
        <v>671450</v>
      </c>
    </row>
    <row r="67" spans="1:5" ht="19.5" customHeight="1" x14ac:dyDescent="0.3">
      <c r="A67" s="76"/>
      <c r="B67" s="83"/>
      <c r="C67" s="27" t="s">
        <v>82</v>
      </c>
      <c r="D67" s="51">
        <v>30</v>
      </c>
      <c r="E67" s="50">
        <v>287000</v>
      </c>
    </row>
    <row r="68" spans="1:5" ht="19.5" customHeight="1" x14ac:dyDescent="0.3">
      <c r="A68" s="76"/>
      <c r="B68" s="83"/>
      <c r="C68" s="27" t="s">
        <v>83</v>
      </c>
      <c r="D68" s="51">
        <v>120</v>
      </c>
      <c r="E68" s="50">
        <v>503190</v>
      </c>
    </row>
    <row r="69" spans="1:5" ht="19.5" customHeight="1" x14ac:dyDescent="0.3">
      <c r="A69" s="76"/>
      <c r="B69" s="83"/>
      <c r="C69" s="27" t="s">
        <v>84</v>
      </c>
      <c r="D69" s="51">
        <v>39</v>
      </c>
      <c r="E69" s="50">
        <v>223700</v>
      </c>
    </row>
    <row r="70" spans="1:5" ht="19.5" customHeight="1" x14ac:dyDescent="0.3">
      <c r="A70" s="76"/>
      <c r="B70" s="83"/>
      <c r="C70" s="27" t="s">
        <v>85</v>
      </c>
      <c r="D70" s="51">
        <v>188</v>
      </c>
      <c r="E70" s="50">
        <v>441000</v>
      </c>
    </row>
    <row r="71" spans="1:5" ht="19.5" customHeight="1" x14ac:dyDescent="0.3">
      <c r="A71" s="76"/>
      <c r="B71" s="83"/>
      <c r="C71" s="27" t="s">
        <v>86</v>
      </c>
      <c r="D71" s="51">
        <v>32</v>
      </c>
      <c r="E71" s="50">
        <v>282660</v>
      </c>
    </row>
    <row r="72" spans="1:5" ht="19.5" customHeight="1" x14ac:dyDescent="0.3">
      <c r="A72" s="76"/>
      <c r="B72" s="83"/>
      <c r="C72" s="27" t="s">
        <v>87</v>
      </c>
      <c r="D72" s="51">
        <v>20</v>
      </c>
      <c r="E72" s="50">
        <v>756852</v>
      </c>
    </row>
    <row r="73" spans="1:5" ht="19.5" customHeight="1" x14ac:dyDescent="0.3">
      <c r="A73" s="90" t="s">
        <v>2</v>
      </c>
      <c r="B73" s="91"/>
      <c r="C73" s="92"/>
      <c r="D73" s="48">
        <f>+D72+D71+D70+D69+D68+D67+D66+D65+D64+D63</f>
        <v>733</v>
      </c>
      <c r="E73" s="14">
        <f>+E63+E64+E65+E66+E67+E68+E69+E70+E71+E72</f>
        <v>5510400</v>
      </c>
    </row>
    <row r="74" spans="1:5" ht="19.5" customHeight="1" x14ac:dyDescent="0.3">
      <c r="A74" s="93" t="s">
        <v>19</v>
      </c>
      <c r="B74" s="94"/>
      <c r="C74" s="94"/>
      <c r="D74" s="94"/>
      <c r="E74" s="95"/>
    </row>
    <row r="75" spans="1:5" ht="19.5" customHeight="1" x14ac:dyDescent="0.3">
      <c r="A75" s="82">
        <v>4</v>
      </c>
      <c r="B75" s="96" t="s">
        <v>20</v>
      </c>
      <c r="C75" s="27" t="s">
        <v>88</v>
      </c>
      <c r="D75" s="12">
        <v>89</v>
      </c>
      <c r="E75" s="13">
        <v>492816.5</v>
      </c>
    </row>
    <row r="76" spans="1:5" ht="19.5" customHeight="1" x14ac:dyDescent="0.3">
      <c r="A76" s="82"/>
      <c r="B76" s="97"/>
      <c r="C76" s="27" t="s">
        <v>89</v>
      </c>
      <c r="D76" s="12">
        <v>144</v>
      </c>
      <c r="E76" s="13">
        <v>1620129</v>
      </c>
    </row>
    <row r="77" spans="1:5" ht="19.5" customHeight="1" x14ac:dyDescent="0.3">
      <c r="A77" s="82"/>
      <c r="B77" s="98"/>
      <c r="C77" s="27" t="s">
        <v>35</v>
      </c>
      <c r="D77" s="12">
        <v>267</v>
      </c>
      <c r="E77" s="13">
        <v>6573207</v>
      </c>
    </row>
    <row r="78" spans="1:5" ht="19.5" customHeight="1" x14ac:dyDescent="0.3">
      <c r="A78" s="90" t="s">
        <v>2</v>
      </c>
      <c r="B78" s="91"/>
      <c r="C78" s="92"/>
      <c r="D78" s="15">
        <f>+D77+D76+D75</f>
        <v>500</v>
      </c>
      <c r="E78" s="14">
        <f>+E75+E76+E77</f>
        <v>8686152.5</v>
      </c>
    </row>
    <row r="79" spans="1:5" ht="19.5" customHeight="1" x14ac:dyDescent="0.3">
      <c r="A79" s="99" t="s">
        <v>21</v>
      </c>
      <c r="B79" s="100"/>
      <c r="C79" s="100"/>
      <c r="D79" s="100"/>
      <c r="E79" s="101"/>
    </row>
    <row r="80" spans="1:5" ht="19.5" customHeight="1" x14ac:dyDescent="0.3">
      <c r="A80" s="102">
        <v>5</v>
      </c>
      <c r="B80" s="83" t="s">
        <v>22</v>
      </c>
      <c r="C80" s="27" t="s">
        <v>90</v>
      </c>
      <c r="D80" s="52">
        <v>88</v>
      </c>
      <c r="E80" s="53">
        <v>834625</v>
      </c>
    </row>
    <row r="81" spans="1:5" ht="19.5" customHeight="1" x14ac:dyDescent="0.3">
      <c r="A81" s="102"/>
      <c r="B81" s="83"/>
      <c r="C81" s="27" t="s">
        <v>91</v>
      </c>
      <c r="D81" s="52">
        <v>36</v>
      </c>
      <c r="E81" s="53">
        <v>227914</v>
      </c>
    </row>
    <row r="82" spans="1:5" ht="19.5" customHeight="1" x14ac:dyDescent="0.3">
      <c r="A82" s="102"/>
      <c r="B82" s="83"/>
      <c r="C82" s="27" t="s">
        <v>92</v>
      </c>
      <c r="D82" s="52">
        <v>51</v>
      </c>
      <c r="E82" s="53">
        <v>335050.5</v>
      </c>
    </row>
    <row r="83" spans="1:5" ht="19.5" customHeight="1" x14ac:dyDescent="0.3">
      <c r="A83" s="102"/>
      <c r="B83" s="83"/>
      <c r="C83" s="27" t="s">
        <v>93</v>
      </c>
      <c r="D83" s="52">
        <v>460</v>
      </c>
      <c r="E83" s="53">
        <v>3027168</v>
      </c>
    </row>
    <row r="84" spans="1:5" ht="19.5" customHeight="1" x14ac:dyDescent="0.3">
      <c r="A84" s="102"/>
      <c r="B84" s="83"/>
      <c r="C84" s="27" t="s">
        <v>94</v>
      </c>
      <c r="D84" s="52">
        <v>154</v>
      </c>
      <c r="E84" s="53">
        <v>434227.5</v>
      </c>
    </row>
    <row r="85" spans="1:5" ht="19.5" customHeight="1" x14ac:dyDescent="0.3">
      <c r="A85" s="102"/>
      <c r="B85" s="83"/>
      <c r="C85" s="27" t="s">
        <v>95</v>
      </c>
      <c r="D85" s="52">
        <v>39</v>
      </c>
      <c r="E85" s="53">
        <v>63690.5</v>
      </c>
    </row>
    <row r="86" spans="1:5" ht="19.5" customHeight="1" x14ac:dyDescent="0.3">
      <c r="A86" s="102"/>
      <c r="B86" s="83"/>
      <c r="C86" s="11" t="s">
        <v>96</v>
      </c>
      <c r="D86" s="52">
        <v>56</v>
      </c>
      <c r="E86" s="53">
        <v>295180</v>
      </c>
    </row>
    <row r="87" spans="1:5" ht="19.5" customHeight="1" x14ac:dyDescent="0.3">
      <c r="A87" s="102"/>
      <c r="B87" s="83"/>
      <c r="C87" s="27" t="s">
        <v>97</v>
      </c>
      <c r="D87" s="52">
        <v>164</v>
      </c>
      <c r="E87" s="53">
        <v>627655</v>
      </c>
    </row>
    <row r="88" spans="1:5" ht="19.5" customHeight="1" x14ac:dyDescent="0.3">
      <c r="A88" s="102"/>
      <c r="B88" s="83"/>
      <c r="C88" s="27" t="s">
        <v>98</v>
      </c>
      <c r="D88" s="52">
        <v>43</v>
      </c>
      <c r="E88" s="53">
        <v>235749.5</v>
      </c>
    </row>
    <row r="89" spans="1:5" ht="19.5" customHeight="1" x14ac:dyDescent="0.3">
      <c r="A89" s="102"/>
      <c r="B89" s="83"/>
      <c r="C89" s="27" t="s">
        <v>99</v>
      </c>
      <c r="D89" s="52">
        <v>230</v>
      </c>
      <c r="E89" s="53">
        <v>2381155.5</v>
      </c>
    </row>
    <row r="90" spans="1:5" ht="19.5" customHeight="1" x14ac:dyDescent="0.3">
      <c r="A90" s="102"/>
      <c r="B90" s="83"/>
      <c r="C90" s="11" t="s">
        <v>100</v>
      </c>
      <c r="D90" s="52">
        <v>57</v>
      </c>
      <c r="E90" s="53">
        <v>148912.5</v>
      </c>
    </row>
    <row r="91" spans="1:5" ht="19.5" customHeight="1" x14ac:dyDescent="0.3">
      <c r="A91" s="102"/>
      <c r="B91" s="83"/>
      <c r="C91" s="27" t="s">
        <v>101</v>
      </c>
      <c r="D91" s="52">
        <v>94</v>
      </c>
      <c r="E91" s="53">
        <v>230450</v>
      </c>
    </row>
    <row r="92" spans="1:5" ht="19.5" customHeight="1" x14ac:dyDescent="0.3">
      <c r="A92" s="102"/>
      <c r="B92" s="83"/>
      <c r="C92" s="27" t="s">
        <v>102</v>
      </c>
      <c r="D92" s="52">
        <v>71</v>
      </c>
      <c r="E92" s="53">
        <v>858287.5</v>
      </c>
    </row>
    <row r="93" spans="1:5" ht="19.5" customHeight="1" x14ac:dyDescent="0.3">
      <c r="A93" s="102"/>
      <c r="B93" s="83"/>
      <c r="C93" s="27" t="s">
        <v>103</v>
      </c>
      <c r="D93" s="52">
        <v>265</v>
      </c>
      <c r="E93" s="53">
        <v>1180180</v>
      </c>
    </row>
    <row r="94" spans="1:5" ht="19.5" customHeight="1" x14ac:dyDescent="0.3">
      <c r="A94" s="102"/>
      <c r="B94" s="83"/>
      <c r="C94" s="27" t="s">
        <v>104</v>
      </c>
      <c r="D94" s="52">
        <v>1</v>
      </c>
      <c r="E94" s="53">
        <v>19250</v>
      </c>
    </row>
    <row r="95" spans="1:5" ht="19.5" customHeight="1" x14ac:dyDescent="0.3">
      <c r="A95" s="102"/>
      <c r="B95" s="83"/>
      <c r="C95" s="27" t="s">
        <v>105</v>
      </c>
      <c r="D95" s="52">
        <v>168</v>
      </c>
      <c r="E95" s="53">
        <v>689150</v>
      </c>
    </row>
    <row r="96" spans="1:5" ht="19.5" customHeight="1" x14ac:dyDescent="0.3">
      <c r="A96" s="70" t="s">
        <v>2</v>
      </c>
      <c r="B96" s="71"/>
      <c r="C96" s="72"/>
      <c r="D96" s="15">
        <f>+D95+D94+D93+D92+D91+D90+D89+D88+D87+D86+D84+D85+D83+D82+D81+D80</f>
        <v>1977</v>
      </c>
      <c r="E96" s="14">
        <f>+E80+E81+E82+E83+E84+E85+E86+E87+E88+E89+E90+E91+E92+E93+E94+E95</f>
        <v>11588645.5</v>
      </c>
    </row>
    <row r="97" spans="1:5" ht="19.5" customHeight="1" x14ac:dyDescent="0.3">
      <c r="A97" s="73" t="s">
        <v>23</v>
      </c>
      <c r="B97" s="74"/>
      <c r="C97" s="75"/>
      <c r="D97" s="59">
        <f>D96+D78+D73+D61+D57</f>
        <v>3477</v>
      </c>
      <c r="E97" s="60">
        <f>+E96+E78+E73+E61+E57</f>
        <v>52792268.5</v>
      </c>
    </row>
    <row r="98" spans="1:5" ht="19.5" customHeight="1" x14ac:dyDescent="0.3">
      <c r="A98" s="105" t="s">
        <v>23</v>
      </c>
      <c r="B98" s="105"/>
      <c r="C98" s="105"/>
      <c r="D98" s="105"/>
      <c r="E98" s="106">
        <v>1000230.6</v>
      </c>
    </row>
    <row r="101" spans="1:5" ht="19.5" customHeight="1" x14ac:dyDescent="0.3">
      <c r="A101" s="20" t="s">
        <v>70</v>
      </c>
      <c r="B101" s="25" t="s">
        <v>71</v>
      </c>
      <c r="C101" s="30"/>
      <c r="D101" s="31"/>
      <c r="E101" s="31"/>
    </row>
    <row r="102" spans="1:5" ht="19.5" customHeight="1" x14ac:dyDescent="0.3">
      <c r="A102" s="21"/>
      <c r="B102" s="25" t="s">
        <v>72</v>
      </c>
      <c r="C102" s="30"/>
      <c r="D102" s="31"/>
      <c r="E102" s="31"/>
    </row>
    <row r="103" spans="1:5" ht="19.5" customHeight="1" x14ac:dyDescent="0.3">
      <c r="A103" s="21"/>
      <c r="B103" s="25" t="s">
        <v>73</v>
      </c>
      <c r="C103" s="30"/>
      <c r="D103" s="31"/>
      <c r="E103" s="31"/>
    </row>
    <row r="104" spans="1:5" ht="27.75" customHeight="1" x14ac:dyDescent="0.3">
      <c r="A104" s="21"/>
      <c r="B104" s="65" t="s">
        <v>74</v>
      </c>
      <c r="C104" s="65"/>
      <c r="D104" s="65"/>
      <c r="E104" s="65"/>
    </row>
  </sheetData>
  <mergeCells count="40">
    <mergeCell ref="A98:D98"/>
    <mergeCell ref="A50:B50"/>
    <mergeCell ref="D52:D53"/>
    <mergeCell ref="E52:E53"/>
    <mergeCell ref="A96:C96"/>
    <mergeCell ref="A97:C97"/>
    <mergeCell ref="A52:A53"/>
    <mergeCell ref="B52:B53"/>
    <mergeCell ref="C52:C53"/>
    <mergeCell ref="A75:A77"/>
    <mergeCell ref="B75:B77"/>
    <mergeCell ref="A78:C78"/>
    <mergeCell ref="A79:E79"/>
    <mergeCell ref="A80:A95"/>
    <mergeCell ref="B80:B95"/>
    <mergeCell ref="A62:E62"/>
    <mergeCell ref="A63:A72"/>
    <mergeCell ref="B63:B72"/>
    <mergeCell ref="A73:C73"/>
    <mergeCell ref="A74:E74"/>
    <mergeCell ref="A1:E1"/>
    <mergeCell ref="A4:A5"/>
    <mergeCell ref="A7:A8"/>
    <mergeCell ref="A10:A14"/>
    <mergeCell ref="A16:A17"/>
    <mergeCell ref="A19:A48"/>
    <mergeCell ref="B104:E104"/>
    <mergeCell ref="A6:B6"/>
    <mergeCell ref="A9:B9"/>
    <mergeCell ref="A15:B15"/>
    <mergeCell ref="A18:B18"/>
    <mergeCell ref="A49:B49"/>
    <mergeCell ref="A54:E54"/>
    <mergeCell ref="A55:A56"/>
    <mergeCell ref="B55:B56"/>
    <mergeCell ref="A57:C57"/>
    <mergeCell ref="A58:E58"/>
    <mergeCell ref="A59:A60"/>
    <mergeCell ref="B59:B60"/>
    <mergeCell ref="A61:C61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1"/>
  <sheetViews>
    <sheetView workbookViewId="0">
      <selection activeCell="D46" sqref="D46"/>
    </sheetView>
  </sheetViews>
  <sheetFormatPr defaultRowHeight="16.5" x14ac:dyDescent="0.3"/>
  <cols>
    <col min="1" max="1" width="6.375" style="1" customWidth="1"/>
    <col min="2" max="2" width="26" style="1" customWidth="1"/>
    <col min="3" max="3" width="24.25" style="9" customWidth="1"/>
    <col min="4" max="4" width="23.25" style="1" customWidth="1"/>
    <col min="5" max="5" width="21.25" style="1" customWidth="1"/>
    <col min="6" max="6" width="12.375" style="1" bestFit="1" customWidth="1"/>
    <col min="7" max="7" width="15.125" style="1" customWidth="1"/>
    <col min="8" max="16384" width="9" style="1"/>
  </cols>
  <sheetData>
    <row r="1" spans="1:7" ht="35.25" customHeight="1" x14ac:dyDescent="0.3">
      <c r="A1" s="68" t="s">
        <v>7</v>
      </c>
      <c r="B1" s="68"/>
      <c r="C1" s="68"/>
      <c r="D1" s="68"/>
      <c r="E1" s="68"/>
    </row>
    <row r="3" spans="1:7" x14ac:dyDescent="0.3">
      <c r="A3" s="76" t="s">
        <v>8</v>
      </c>
      <c r="B3" s="77" t="s">
        <v>9</v>
      </c>
      <c r="C3" s="77" t="s">
        <v>10</v>
      </c>
      <c r="D3" s="77" t="s">
        <v>11</v>
      </c>
      <c r="E3" s="78" t="s">
        <v>12</v>
      </c>
    </row>
    <row r="4" spans="1:7" x14ac:dyDescent="0.3">
      <c r="A4" s="76"/>
      <c r="B4" s="77"/>
      <c r="C4" s="77"/>
      <c r="D4" s="77"/>
      <c r="E4" s="78"/>
    </row>
    <row r="5" spans="1:7" x14ac:dyDescent="0.3">
      <c r="A5" s="79" t="s">
        <v>13</v>
      </c>
      <c r="B5" s="80"/>
      <c r="C5" s="80"/>
      <c r="D5" s="80"/>
      <c r="E5" s="81"/>
    </row>
    <row r="6" spans="1:7" x14ac:dyDescent="0.3">
      <c r="A6" s="82">
        <v>1</v>
      </c>
      <c r="B6" s="83" t="s">
        <v>14</v>
      </c>
      <c r="C6" s="27" t="s">
        <v>75</v>
      </c>
      <c r="D6" s="12">
        <v>93</v>
      </c>
      <c r="E6" s="13">
        <v>11504626</v>
      </c>
    </row>
    <row r="7" spans="1:7" x14ac:dyDescent="0.3">
      <c r="A7" s="82"/>
      <c r="B7" s="83"/>
      <c r="C7" s="27" t="s">
        <v>76</v>
      </c>
      <c r="D7" s="12">
        <v>154</v>
      </c>
      <c r="E7" s="13">
        <v>13886331</v>
      </c>
    </row>
    <row r="8" spans="1:7" x14ac:dyDescent="0.3">
      <c r="A8" s="84" t="s">
        <v>2</v>
      </c>
      <c r="B8" s="84"/>
      <c r="C8" s="84"/>
      <c r="D8" s="49">
        <f>+D6+D7</f>
        <v>247</v>
      </c>
      <c r="E8" s="14">
        <f>+E6+E7</f>
        <v>25390957</v>
      </c>
    </row>
    <row r="9" spans="1:7" x14ac:dyDescent="0.3">
      <c r="A9" s="85" t="s">
        <v>15</v>
      </c>
      <c r="B9" s="86"/>
      <c r="C9" s="86"/>
      <c r="D9" s="86"/>
      <c r="E9" s="87"/>
    </row>
    <row r="10" spans="1:7" x14ac:dyDescent="0.3">
      <c r="A10" s="88">
        <v>2</v>
      </c>
      <c r="B10" s="83" t="s">
        <v>16</v>
      </c>
      <c r="C10" s="27" t="s">
        <v>77</v>
      </c>
      <c r="D10" s="12">
        <v>6</v>
      </c>
      <c r="E10" s="50">
        <v>1250689</v>
      </c>
    </row>
    <row r="11" spans="1:7" x14ac:dyDescent="0.3">
      <c r="A11" s="89"/>
      <c r="B11" s="83"/>
      <c r="C11" s="27" t="s">
        <v>78</v>
      </c>
      <c r="D11" s="51">
        <v>14</v>
      </c>
      <c r="E11" s="50">
        <v>365424.5</v>
      </c>
    </row>
    <row r="12" spans="1:7" x14ac:dyDescent="0.3">
      <c r="A12" s="90" t="s">
        <v>2</v>
      </c>
      <c r="B12" s="91"/>
      <c r="C12" s="92"/>
      <c r="D12" s="48">
        <f>+D10+D11</f>
        <v>20</v>
      </c>
      <c r="E12" s="14">
        <f>+E10+E11</f>
        <v>1616113.5</v>
      </c>
    </row>
    <row r="13" spans="1:7" x14ac:dyDescent="0.3">
      <c r="A13" s="90" t="s">
        <v>17</v>
      </c>
      <c r="B13" s="91"/>
      <c r="C13" s="91"/>
      <c r="D13" s="91"/>
      <c r="E13" s="92"/>
    </row>
    <row r="14" spans="1:7" x14ac:dyDescent="0.3">
      <c r="A14" s="76">
        <v>3</v>
      </c>
      <c r="B14" s="83" t="s">
        <v>18</v>
      </c>
      <c r="C14" s="27" t="s">
        <v>79</v>
      </c>
      <c r="D14" s="51">
        <v>82</v>
      </c>
      <c r="E14" s="50">
        <v>959431</v>
      </c>
      <c r="G14" s="3"/>
    </row>
    <row r="15" spans="1:7" x14ac:dyDescent="0.3">
      <c r="A15" s="76"/>
      <c r="B15" s="83"/>
      <c r="C15" s="27" t="s">
        <v>80</v>
      </c>
      <c r="D15" s="51">
        <v>107</v>
      </c>
      <c r="E15" s="50">
        <v>885417</v>
      </c>
      <c r="G15" s="3"/>
    </row>
    <row r="16" spans="1:7" x14ac:dyDescent="0.3">
      <c r="A16" s="76"/>
      <c r="B16" s="83"/>
      <c r="C16" s="27" t="s">
        <v>81</v>
      </c>
      <c r="D16" s="51">
        <v>79</v>
      </c>
      <c r="E16" s="50">
        <v>499700</v>
      </c>
      <c r="G16" s="3"/>
    </row>
    <row r="17" spans="1:7" x14ac:dyDescent="0.3">
      <c r="A17" s="76"/>
      <c r="B17" s="83"/>
      <c r="C17" s="27" t="s">
        <v>34</v>
      </c>
      <c r="D17" s="51">
        <v>36</v>
      </c>
      <c r="E17" s="50">
        <v>671450</v>
      </c>
      <c r="G17" s="3"/>
    </row>
    <row r="18" spans="1:7" x14ac:dyDescent="0.3">
      <c r="A18" s="76"/>
      <c r="B18" s="83"/>
      <c r="C18" s="27" t="s">
        <v>82</v>
      </c>
      <c r="D18" s="51">
        <v>30</v>
      </c>
      <c r="E18" s="50">
        <v>287000</v>
      </c>
      <c r="G18" s="3"/>
    </row>
    <row r="19" spans="1:7" x14ac:dyDescent="0.3">
      <c r="A19" s="76"/>
      <c r="B19" s="83"/>
      <c r="C19" s="27" t="s">
        <v>83</v>
      </c>
      <c r="D19" s="51">
        <v>120</v>
      </c>
      <c r="E19" s="50">
        <v>503190</v>
      </c>
      <c r="G19" s="3"/>
    </row>
    <row r="20" spans="1:7" x14ac:dyDescent="0.3">
      <c r="A20" s="76"/>
      <c r="B20" s="83"/>
      <c r="C20" s="27" t="s">
        <v>84</v>
      </c>
      <c r="D20" s="51">
        <v>39</v>
      </c>
      <c r="E20" s="50">
        <v>223700</v>
      </c>
      <c r="G20" s="3"/>
    </row>
    <row r="21" spans="1:7" x14ac:dyDescent="0.3">
      <c r="A21" s="76"/>
      <c r="B21" s="83"/>
      <c r="C21" s="27" t="s">
        <v>85</v>
      </c>
      <c r="D21" s="51">
        <v>188</v>
      </c>
      <c r="E21" s="50">
        <v>441000</v>
      </c>
      <c r="G21" s="3"/>
    </row>
    <row r="22" spans="1:7" x14ac:dyDescent="0.3">
      <c r="A22" s="76"/>
      <c r="B22" s="83"/>
      <c r="C22" s="27" t="s">
        <v>86</v>
      </c>
      <c r="D22" s="51">
        <v>32</v>
      </c>
      <c r="E22" s="50">
        <v>282660</v>
      </c>
      <c r="G22" s="3"/>
    </row>
    <row r="23" spans="1:7" x14ac:dyDescent="0.3">
      <c r="A23" s="76"/>
      <c r="B23" s="83"/>
      <c r="C23" s="27" t="s">
        <v>87</v>
      </c>
      <c r="D23" s="51">
        <v>20</v>
      </c>
      <c r="E23" s="50">
        <v>756852</v>
      </c>
      <c r="G23" s="3"/>
    </row>
    <row r="24" spans="1:7" x14ac:dyDescent="0.3">
      <c r="A24" s="90" t="s">
        <v>2</v>
      </c>
      <c r="B24" s="91"/>
      <c r="C24" s="92"/>
      <c r="D24" s="48">
        <f>+D23+D22+D21+D20+D19+D18+D17+D16+D15+D14</f>
        <v>733</v>
      </c>
      <c r="E24" s="14">
        <f>+E14+E15+E16+E17+E18+E19+E20+E21+E22+E23</f>
        <v>5510400</v>
      </c>
      <c r="G24" s="3"/>
    </row>
    <row r="25" spans="1:7" x14ac:dyDescent="0.3">
      <c r="A25" s="93" t="s">
        <v>19</v>
      </c>
      <c r="B25" s="94"/>
      <c r="C25" s="94"/>
      <c r="D25" s="94"/>
      <c r="E25" s="95"/>
    </row>
    <row r="26" spans="1:7" x14ac:dyDescent="0.3">
      <c r="A26" s="82">
        <v>4</v>
      </c>
      <c r="B26" s="96" t="s">
        <v>20</v>
      </c>
      <c r="C26" s="27" t="s">
        <v>88</v>
      </c>
      <c r="D26" s="12">
        <v>89</v>
      </c>
      <c r="E26" s="13">
        <v>492816.5</v>
      </c>
    </row>
    <row r="27" spans="1:7" x14ac:dyDescent="0.3">
      <c r="A27" s="82"/>
      <c r="B27" s="97"/>
      <c r="C27" s="27" t="s">
        <v>89</v>
      </c>
      <c r="D27" s="12">
        <v>144</v>
      </c>
      <c r="E27" s="13">
        <v>1620129</v>
      </c>
    </row>
    <row r="28" spans="1:7" x14ac:dyDescent="0.3">
      <c r="A28" s="82"/>
      <c r="B28" s="98"/>
      <c r="C28" s="27" t="s">
        <v>35</v>
      </c>
      <c r="D28" s="12">
        <v>267</v>
      </c>
      <c r="E28" s="13">
        <v>6573207</v>
      </c>
    </row>
    <row r="29" spans="1:7" x14ac:dyDescent="0.3">
      <c r="A29" s="90" t="s">
        <v>2</v>
      </c>
      <c r="B29" s="91"/>
      <c r="C29" s="92"/>
      <c r="D29" s="15">
        <f>+D28+D27+D26</f>
        <v>500</v>
      </c>
      <c r="E29" s="14">
        <f>+E26+E27+E28</f>
        <v>8686152.5</v>
      </c>
    </row>
    <row r="30" spans="1:7" x14ac:dyDescent="0.3">
      <c r="A30" s="99" t="s">
        <v>21</v>
      </c>
      <c r="B30" s="100"/>
      <c r="C30" s="100"/>
      <c r="D30" s="100"/>
      <c r="E30" s="101"/>
    </row>
    <row r="31" spans="1:7" x14ac:dyDescent="0.3">
      <c r="A31" s="102">
        <v>5</v>
      </c>
      <c r="B31" s="83" t="s">
        <v>22</v>
      </c>
      <c r="C31" s="27" t="s">
        <v>90</v>
      </c>
      <c r="D31" s="52">
        <v>88</v>
      </c>
      <c r="E31" s="53">
        <v>834625</v>
      </c>
      <c r="F31" s="3"/>
    </row>
    <row r="32" spans="1:7" x14ac:dyDescent="0.3">
      <c r="A32" s="102"/>
      <c r="B32" s="83"/>
      <c r="C32" s="27" t="s">
        <v>91</v>
      </c>
      <c r="D32" s="52">
        <v>36</v>
      </c>
      <c r="E32" s="53">
        <v>227914</v>
      </c>
      <c r="F32" s="3"/>
    </row>
    <row r="33" spans="1:6" x14ac:dyDescent="0.3">
      <c r="A33" s="102"/>
      <c r="B33" s="83"/>
      <c r="C33" s="27" t="s">
        <v>92</v>
      </c>
      <c r="D33" s="52">
        <v>51</v>
      </c>
      <c r="E33" s="53">
        <v>335050.5</v>
      </c>
      <c r="F33" s="3"/>
    </row>
    <row r="34" spans="1:6" x14ac:dyDescent="0.3">
      <c r="A34" s="102"/>
      <c r="B34" s="83"/>
      <c r="C34" s="27" t="s">
        <v>93</v>
      </c>
      <c r="D34" s="52">
        <v>460</v>
      </c>
      <c r="E34" s="53">
        <v>3027168</v>
      </c>
      <c r="F34" s="3"/>
    </row>
    <row r="35" spans="1:6" x14ac:dyDescent="0.3">
      <c r="A35" s="102"/>
      <c r="B35" s="83"/>
      <c r="C35" s="27" t="s">
        <v>94</v>
      </c>
      <c r="D35" s="52">
        <v>154</v>
      </c>
      <c r="E35" s="53">
        <v>434227.5</v>
      </c>
      <c r="F35" s="3"/>
    </row>
    <row r="36" spans="1:6" x14ac:dyDescent="0.3">
      <c r="A36" s="102"/>
      <c r="B36" s="83"/>
      <c r="C36" s="27" t="s">
        <v>95</v>
      </c>
      <c r="D36" s="52">
        <v>39</v>
      </c>
      <c r="E36" s="53">
        <v>63690.5</v>
      </c>
      <c r="F36" s="3"/>
    </row>
    <row r="37" spans="1:6" x14ac:dyDescent="0.3">
      <c r="A37" s="102"/>
      <c r="B37" s="83"/>
      <c r="C37" s="11" t="s">
        <v>96</v>
      </c>
      <c r="D37" s="52">
        <v>56</v>
      </c>
      <c r="E37" s="53">
        <v>295180</v>
      </c>
      <c r="F37" s="3"/>
    </row>
    <row r="38" spans="1:6" x14ac:dyDescent="0.3">
      <c r="A38" s="102"/>
      <c r="B38" s="83"/>
      <c r="C38" s="27" t="s">
        <v>97</v>
      </c>
      <c r="D38" s="52">
        <v>164</v>
      </c>
      <c r="E38" s="53">
        <v>627655</v>
      </c>
      <c r="F38" s="3"/>
    </row>
    <row r="39" spans="1:6" x14ac:dyDescent="0.3">
      <c r="A39" s="102"/>
      <c r="B39" s="83"/>
      <c r="C39" s="27" t="s">
        <v>98</v>
      </c>
      <c r="D39" s="52">
        <v>43</v>
      </c>
      <c r="E39" s="53">
        <v>235749.5</v>
      </c>
      <c r="F39" s="3"/>
    </row>
    <row r="40" spans="1:6" x14ac:dyDescent="0.3">
      <c r="A40" s="102"/>
      <c r="B40" s="83"/>
      <c r="C40" s="27" t="s">
        <v>99</v>
      </c>
      <c r="D40" s="52">
        <v>230</v>
      </c>
      <c r="E40" s="53">
        <v>2381155.5</v>
      </c>
      <c r="F40" s="3"/>
    </row>
    <row r="41" spans="1:6" x14ac:dyDescent="0.3">
      <c r="A41" s="102"/>
      <c r="B41" s="83"/>
      <c r="C41" s="11" t="s">
        <v>100</v>
      </c>
      <c r="D41" s="52">
        <v>57</v>
      </c>
      <c r="E41" s="53">
        <v>148912.5</v>
      </c>
      <c r="F41" s="3"/>
    </row>
    <row r="42" spans="1:6" x14ac:dyDescent="0.3">
      <c r="A42" s="102"/>
      <c r="B42" s="83"/>
      <c r="C42" s="27" t="s">
        <v>101</v>
      </c>
      <c r="D42" s="52">
        <v>94</v>
      </c>
      <c r="E42" s="53">
        <v>230450</v>
      </c>
      <c r="F42" s="3"/>
    </row>
    <row r="43" spans="1:6" x14ac:dyDescent="0.3">
      <c r="A43" s="102"/>
      <c r="B43" s="83"/>
      <c r="C43" s="27" t="s">
        <v>102</v>
      </c>
      <c r="D43" s="52">
        <v>71</v>
      </c>
      <c r="E43" s="53">
        <v>858287.5</v>
      </c>
      <c r="F43" s="3"/>
    </row>
    <row r="44" spans="1:6" x14ac:dyDescent="0.3">
      <c r="A44" s="102"/>
      <c r="B44" s="83"/>
      <c r="C44" s="27" t="s">
        <v>103</v>
      </c>
      <c r="D44" s="52">
        <v>265</v>
      </c>
      <c r="E44" s="53">
        <v>1180180</v>
      </c>
      <c r="F44" s="3"/>
    </row>
    <row r="45" spans="1:6" x14ac:dyDescent="0.3">
      <c r="A45" s="102"/>
      <c r="B45" s="83"/>
      <c r="C45" s="27" t="s">
        <v>104</v>
      </c>
      <c r="D45" s="52">
        <v>1</v>
      </c>
      <c r="E45" s="53">
        <v>19250</v>
      </c>
      <c r="F45" s="3"/>
    </row>
    <row r="46" spans="1:6" x14ac:dyDescent="0.3">
      <c r="A46" s="102"/>
      <c r="B46" s="83"/>
      <c r="C46" s="27" t="s">
        <v>105</v>
      </c>
      <c r="D46" s="52">
        <v>168</v>
      </c>
      <c r="E46" s="53">
        <v>689150</v>
      </c>
      <c r="F46" s="3"/>
    </row>
    <row r="47" spans="1:6" x14ac:dyDescent="0.3">
      <c r="A47" s="70" t="s">
        <v>2</v>
      </c>
      <c r="B47" s="71"/>
      <c r="C47" s="72"/>
      <c r="D47" s="15">
        <f>+D46+D45+D44+D43+D42+D41+D40+D39+D38+D37+D35+D36+D34+D33+D32+D31</f>
        <v>1977</v>
      </c>
      <c r="E47" s="14">
        <f>+E31+E32+E33+E34+E35+E36+E37+E38+E39+E40+E41+E42+E43+E44+E45+E46</f>
        <v>11588645.5</v>
      </c>
    </row>
    <row r="48" spans="1:6" x14ac:dyDescent="0.3">
      <c r="A48" s="54"/>
      <c r="B48" s="55"/>
      <c r="C48" s="56"/>
      <c r="D48" s="57"/>
      <c r="E48" s="58"/>
    </row>
    <row r="49" spans="1:6" x14ac:dyDescent="0.3">
      <c r="A49" s="73" t="s">
        <v>23</v>
      </c>
      <c r="B49" s="74"/>
      <c r="C49" s="75"/>
      <c r="D49" s="59">
        <f>D47+D29+D24+D12+D8</f>
        <v>3477</v>
      </c>
      <c r="E49" s="60">
        <f>+E47+E29+E24+E12+E8</f>
        <v>52792268.5</v>
      </c>
      <c r="F49" s="3"/>
    </row>
    <row r="51" spans="1:6" x14ac:dyDescent="0.3">
      <c r="C51" s="16"/>
      <c r="E51" s="16">
        <f>52792.3+947438.3</f>
        <v>1000230.6000000001</v>
      </c>
    </row>
  </sheetData>
  <mergeCells count="27">
    <mergeCell ref="A26:A28"/>
    <mergeCell ref="B26:B28"/>
    <mergeCell ref="A29:C29"/>
    <mergeCell ref="A30:E30"/>
    <mergeCell ref="A31:A46"/>
    <mergeCell ref="B31:B46"/>
    <mergeCell ref="A13:E13"/>
    <mergeCell ref="A14:A23"/>
    <mergeCell ref="B14:B23"/>
    <mergeCell ref="A24:C24"/>
    <mergeCell ref="A25:E25"/>
    <mergeCell ref="A47:C47"/>
    <mergeCell ref="A49:C49"/>
    <mergeCell ref="A1:E1"/>
    <mergeCell ref="A3:A4"/>
    <mergeCell ref="B3:B4"/>
    <mergeCell ref="C3:C4"/>
    <mergeCell ref="D3:D4"/>
    <mergeCell ref="E3:E4"/>
    <mergeCell ref="A5:E5"/>
    <mergeCell ref="A6:A7"/>
    <mergeCell ref="B6:B7"/>
    <mergeCell ref="A8:C8"/>
    <mergeCell ref="A9:E9"/>
    <mergeCell ref="A10:A11"/>
    <mergeCell ref="B10:B11"/>
    <mergeCell ref="A12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2023</vt:lpstr>
      <vt:lpstr>ՋՕԸ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https://mul2-ararat.gov.am/tasks/301775/oneclick/caxser.xlsx?token=21dac8d3eb94127e3d63d129e8fa443d</cp:keywords>
  <cp:lastModifiedBy>Anush Khudoyan</cp:lastModifiedBy>
  <dcterms:modified xsi:type="dcterms:W3CDTF">2024-01-18T11:08:20Z</dcterms:modified>
</cp:coreProperties>
</file>